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AS\Desktop\RP 14\"/>
    </mc:Choice>
  </mc:AlternateContent>
  <xr:revisionPtr revIDLastSave="0" documentId="13_ncr:1_{C364A440-7A27-4F78-86A1-80FE3767257F}" xr6:coauthVersionLast="45" xr6:coauthVersionMax="45" xr10:uidLastSave="{00000000-0000-0000-0000-000000000000}"/>
  <bookViews>
    <workbookView xWindow="-60" yWindow="-60" windowWidth="20580" windowHeight="10980" xr2:uid="{00000000-000D-0000-FFFF-FFFF00000000}"/>
  </bookViews>
  <sheets>
    <sheet name="Plan2" sheetId="2" r:id="rId1"/>
    <sheet name="Planilha1" sheetId="4" r:id="rId2"/>
    <sheet name="Plan3" sheetId="3" r:id="rId3"/>
  </sheets>
  <definedNames>
    <definedName name="_xlnm.Print_Area" localSheetId="0">Plan2!$A$1:$H$111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4" i="2" l="1"/>
  <c r="H57" i="2" s="1"/>
  <c r="H51" i="2"/>
  <c r="M34" i="3" l="1"/>
  <c r="K34" i="3"/>
  <c r="Q29" i="3"/>
  <c r="P28" i="3"/>
  <c r="O28" i="3"/>
  <c r="N28" i="3"/>
  <c r="L28" i="3"/>
  <c r="K28" i="3"/>
  <c r="J28" i="3"/>
  <c r="G17" i="4"/>
  <c r="G16" i="4"/>
  <c r="F20" i="3"/>
  <c r="G33" i="3"/>
  <c r="G30" i="3"/>
  <c r="G83" i="2" l="1"/>
  <c r="F83" i="2"/>
  <c r="D83" i="2"/>
  <c r="F19" i="3"/>
  <c r="E19" i="3"/>
  <c r="G19" i="3" s="1"/>
</calcChain>
</file>

<file path=xl/sharedStrings.xml><?xml version="1.0" encoding="utf-8"?>
<sst xmlns="http://schemas.openxmlformats.org/spreadsheetml/2006/main" count="95" uniqueCount="89">
  <si>
    <t>Autorização de Funcionamento, Portaria do Delegado de Ensino de 24/09/97, conferida pelo Decreto nº. 7.510/76, alterado pelo Decreto nº. 39.902/95 e</t>
  </si>
  <si>
    <t>Fundada em 05/08/1. 983</t>
  </si>
  <si>
    <t>ASSOCIAÇÃO DE PAIS E AMIGOS DOS EXCEPCIONAIS DE CAPÃO BONITO</t>
  </si>
  <si>
    <t>Registrada na Federação das APAES sob n.º 642- CNPJ 50.784.495/0001-65, Reconhecida como Utilidade Pública Municipal Lei n.º 1.077 de 30/09/87,</t>
  </si>
  <si>
    <t>Utilidade Pública Federal Decreto n.º 99.489 de 30/08/90, Registrada no CNAS sob n.º 23.002.006.759/88.32, Utilidade Pública Estadual n.º 6.298 de 10/07/90</t>
  </si>
  <si>
    <t>ESCOLA DE EDUCAÇÃO ESPECIAL “APAE DE CAPÃO BONITO”</t>
  </si>
  <si>
    <t>Resolução SE nº. 3/95 e nº. 76/95, com fundamento na Deliberação CEE nº. 26/86, alterada pela Deliberação CEE nº. 11/87 e</t>
  </si>
  <si>
    <t>Deliberação CEE nº. 33/72, Proc. Nº. 395/1505/97, public. No DOE em 25/09/97</t>
  </si>
  <si>
    <t>Presidente</t>
  </si>
  <si>
    <t>TOTAL</t>
  </si>
  <si>
    <t>DATA</t>
  </si>
  <si>
    <r>
      <t xml:space="preserve">     </t>
    </r>
    <r>
      <rPr>
        <sz val="11"/>
        <color theme="1"/>
        <rFont val="Times New Roman"/>
        <family val="1"/>
      </rPr>
      <t>Declaramos, na qualidade de responsáveis pela Apae Associação de Pais e Amigos dos Excepcionais de Capão Bonito, sob as penas da Lei, que a documentação acima relacionada comprova a exata aplicação dos recursos recebidos para os fins indicados.</t>
    </r>
  </si>
  <si>
    <t>DOCUMENTO</t>
  </si>
  <si>
    <t>VIGÊNCIA</t>
  </si>
  <si>
    <t>VALOR - R$</t>
  </si>
  <si>
    <t>Aditamento nº</t>
  </si>
  <si>
    <t>DEMONSTRATIVO DOS RECURSOS DISPONÍVEIS NO EXERCÍCIO</t>
  </si>
  <si>
    <t>DATA PREVISTA PARA O REPASSE (2)</t>
  </si>
  <si>
    <t>VALORES PREVISTOS (R$)</t>
  </si>
  <si>
    <t>NÚMERO DO DOCUMENTO DE CRÉDITO</t>
  </si>
  <si>
    <t>VALORES REPASSADOS (R$)</t>
  </si>
  <si>
    <t>(A) SALDO DO EXERCÍCO ANTERIOR</t>
  </si>
  <si>
    <t>(B) REPASSES PÚBLICOS NO EXERCÍCIO</t>
  </si>
  <si>
    <t>(C) RECEITAS COM APLICAÇÕES FINANCEIRAS DOS REPASSES PÚBLICOS</t>
  </si>
  <si>
    <t>(D) OUTRAS RECEITAS DECORRENTES DA EXECUÇÃO DO AJUSTE (3)</t>
  </si>
  <si>
    <t>(E) TOTAL DE RECURSOS PÚBLICOS (A + B+ C + D)</t>
  </si>
  <si>
    <t>(F) RECURSOS PRÓPRIOS DA ENTIDADE PARCEIRA</t>
  </si>
  <si>
    <t>(G) TOTAL DE RECURSOS DISPONÍVEIS NO EXERCÍCIO (E + F)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</si>
  <si>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</si>
  <si>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</si>
  <si>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</si>
  <si>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t>DEMONSTRATIVO DAS DESPESAS INCORRIDAS NO EXERCÍCIO</t>
  </si>
  <si>
    <t>ORIGEM DOS RECURSOS (4):</t>
  </si>
  <si>
    <t>CATEGORIA OU FINALIDADE DA DESPESA (8)</t>
  </si>
  <si>
    <t>DESPESAS CONTABILIZADAS NESTE EXERCÍCIO (R$)</t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</si>
  <si>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</si>
  <si>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</si>
  <si>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</si>
  <si>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</si>
  <si>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</si>
  <si>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>Gêneros alimentícios</t>
  </si>
  <si>
    <t>Outros materiais de consumo</t>
  </si>
  <si>
    <t>Serviços médicos (*)</t>
  </si>
  <si>
    <t>Outros serviços de terceiros</t>
  </si>
  <si>
    <t>Locação de imóveis</t>
  </si>
  <si>
    <t>Locações diversas</t>
  </si>
  <si>
    <t>Utilidades públicas (7)</t>
  </si>
  <si>
    <t>Combustível</t>
  </si>
  <si>
    <t>Bens e materiais permanentes</t>
  </si>
  <si>
    <t>Obras</t>
  </si>
  <si>
    <t>Despesas financeiras e bancárias</t>
  </si>
  <si>
    <t>Outras despesas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</si>
  <si>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</si>
  <si>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</si>
  <si>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</si>
  <si>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</si>
  <si>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</si>
  <si>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</si>
  <si>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(*) Apenas para entidades da área da Saúde.</t>
  </si>
  <si>
    <t>DEMONSTRATIVO DO SALDO FINANCEIRO DO EXERCÍCIO</t>
  </si>
  <si>
    <t xml:space="preserve">(G) TOTAL DE RECURSOS DISPONÍVEL NO EXERCÍCIO </t>
  </si>
  <si>
    <t>(J) DESPESAS PAGAS NO EXERCÍCIO (H+I)</t>
  </si>
  <si>
    <t>(K) RECURSO PÚBLICO NÃO APLICADO [E – (J – F)]</t>
  </si>
  <si>
    <t xml:space="preserve">(L) VALOR DEVOLVIDO AO ÓRGÃO PÚBLICO </t>
  </si>
  <si>
    <t>(M) VALOR AUTORIZADO PARA APLICAÇÃO NO EXERCÍCIO SEGUINTE (K – L)</t>
  </si>
  <si>
    <t>DESPESAS CONTABILIZADAS EM EXERCÍCIOS ANTERIORES E PAGAS NESTE EXERCÍCIO (R$) (H)</t>
  </si>
  <si>
    <t>DESPESAS CONTABILIZADAS NESTE EXERCÍCIO E PAGAS NESTE EXERCÍCIO (R$) (I)</t>
  </si>
  <si>
    <t xml:space="preserve">TOTAL DE DESPESAS PAGAS NESTE EXERCÍCIO (R$) (J= H + I) </t>
  </si>
  <si>
    <t>DEMONSTRATIVO INTEGRAL DAS RECEITAS E DESPESAS - TERMO DE COLABORAÇÃO/FOMENTO</t>
  </si>
  <si>
    <t>ÓRGÃO PÚBLICO: PREFEITURA MUNICIPAL DE CAPÃO BONITO</t>
  </si>
  <si>
    <t>ORGANIZAÇÃO DA SOCIEDADE CIVIL: APAE ASSOCIAÇÃO DE PAIS E AMIGOS DOS EXCP. DECAPÃO BONITO</t>
  </si>
  <si>
    <t>CNPJ: 50.784.495/0001-65</t>
  </si>
  <si>
    <t>ENDEREÇO E CEP: AV. MASSAICHI KAKIHARA, 1711- VILA SÃO PAULO - CAPÃO BONITO - CEP. 18.302.285</t>
  </si>
  <si>
    <t>RESPONSÁVEL(IS) PELA OSC: DÉCIO GOMES DE MACEDO</t>
  </si>
  <si>
    <t>CPF:  026.880.468-02</t>
  </si>
  <si>
    <t>O(s) signatário(s), na qualidade de representante(s) da Apae Associação de Pais e Amigos dos Excepcionais de Capão Bonito vem indicar, na forma abaixo detalhada, as despesas incorridas e pagas no exercício/2017 bem como as despesas a pagar no exercício seguinte.</t>
  </si>
  <si>
    <t>ORIGEM DOS RECURSOS (1):ESTADUAL</t>
  </si>
  <si>
    <t xml:space="preserve"> </t>
  </si>
  <si>
    <t>PROPRIO</t>
  </si>
  <si>
    <t>ESTADUAL</t>
  </si>
  <si>
    <t>EXERCÍCIO:2019</t>
  </si>
  <si>
    <t>02/01/2019 A 31/12/2019</t>
  </si>
  <si>
    <t>REFERENCIA</t>
  </si>
  <si>
    <t>8.401.104.600.17</t>
  </si>
  <si>
    <t>Aldo Hilarino da Silva</t>
  </si>
  <si>
    <t>OBJETO DA PARCERIA: TERMO DE COLABORAÇÃO Nº 002/2018 T/A 02/2018.</t>
  </si>
  <si>
    <t xml:space="preserve">     Capão Bonito,   01 de abril de 2020.</t>
  </si>
  <si>
    <t>Termo de Colaboração/Fomento  nº 002/2018</t>
  </si>
  <si>
    <t>Aditamento nº 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</si>
</sst>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7">
    <font>
      <sz val="11"/>
      <color theme="1"/>
      <name val="Calibri"/>
      <family val="2"/>
      <scheme val="minor"/>
    </font>
    <font>
      <sz val="6.8"/>
      <color theme="1"/>
      <name val="Calibri"/>
      <family val="2"/>
      <scheme val="minor"/>
    </font>
    <font>
      <b/>
      <shadow/>
      <sz val="6.8"/>
      <color theme="1"/>
      <name val="Times New Roman"/>
      <family val="1"/>
    </font>
    <font>
      <sz val="6.8"/>
      <color theme="1"/>
      <name val="Times New Roman"/>
      <family val="1"/>
    </font>
    <font>
      <b/>
      <u/>
      <sz val="6.8"/>
      <color theme="1"/>
      <name val="Times New Roman"/>
      <family val="1"/>
    </font>
    <font>
      <b/>
      <i/>
      <u/>
      <sz val="6.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3F3F3F"/>
      <name val="Arial"/>
      <family val="2"/>
    </font>
    <font>
      <sz val="8"/>
      <color theme="1"/>
      <name val="AriL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75">
    <xf numFmtId="0" fontId="0" fillId="0" borderId="0" xfId="0"/>
    <xf numFmtId="0" fontId="6" fillId="0" borderId="1" xfId="0" applyFont="1" applyBorder="1"/>
    <xf numFmtId="0" fontId="0" fillId="0" borderId="1" xfId="0" applyBorder="1"/>
    <xf numFmtId="0" fontId="6" fillId="0" borderId="0" xfId="0" applyFont="1" applyBorder="1"/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Border="1"/>
    <xf numFmtId="0" fontId="12" fillId="0" borderId="2" xfId="0" applyFont="1" applyBorder="1" applyAlignment="1">
      <alignment horizontal="justify" vertical="center" wrapText="1"/>
    </xf>
    <xf numFmtId="0" fontId="0" fillId="0" borderId="2" xfId="0" applyBorder="1"/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justify"/>
    </xf>
    <xf numFmtId="0" fontId="6" fillId="0" borderId="0" xfId="0" applyFont="1" applyBorder="1" applyAlignment="1">
      <alignment vertical="center"/>
    </xf>
    <xf numFmtId="0" fontId="11" fillId="0" borderId="1" xfId="0" applyFont="1" applyBorder="1" applyAlignment="1">
      <alignment horizontal="justify" vertical="center" wrapText="1"/>
    </xf>
    <xf numFmtId="14" fontId="11" fillId="0" borderId="1" xfId="0" applyNumberFormat="1" applyFont="1" applyBorder="1" applyAlignment="1">
      <alignment horizontal="justify" vertical="center" wrapText="1"/>
    </xf>
    <xf numFmtId="44" fontId="11" fillId="0" borderId="1" xfId="1" applyFont="1" applyBorder="1" applyAlignment="1">
      <alignment horizontal="righ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44" fontId="10" fillId="0" borderId="1" xfId="1" applyFont="1" applyBorder="1" applyAlignment="1">
      <alignment horizontal="right" vertical="center" wrapText="1"/>
    </xf>
    <xf numFmtId="44" fontId="11" fillId="0" borderId="1" xfId="1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 wrapText="1"/>
    </xf>
    <xf numFmtId="44" fontId="11" fillId="0" borderId="4" xfId="1" applyFont="1" applyBorder="1" applyAlignment="1">
      <alignment horizontal="center" vertical="center" wrapText="1"/>
    </xf>
    <xf numFmtId="44" fontId="11" fillId="0" borderId="1" xfId="0" applyNumberFormat="1" applyFont="1" applyBorder="1" applyAlignment="1">
      <alignment horizontal="right" vertical="center" wrapText="1"/>
    </xf>
    <xf numFmtId="44" fontId="0" fillId="0" borderId="1" xfId="1" applyFont="1" applyBorder="1"/>
    <xf numFmtId="44" fontId="0" fillId="0" borderId="1" xfId="1" applyFont="1" applyBorder="1" applyAlignment="1">
      <alignment vertical="center" wrapText="1"/>
    </xf>
    <xf numFmtId="44" fontId="6" fillId="0" borderId="1" xfId="1" applyFont="1" applyBorder="1"/>
    <xf numFmtId="44" fontId="0" fillId="0" borderId="1" xfId="1" applyFont="1" applyBorder="1"/>
    <xf numFmtId="0" fontId="11" fillId="0" borderId="1" xfId="0" applyFont="1" applyBorder="1" applyAlignment="1">
      <alignment horizontal="right" vertical="center" wrapText="1"/>
    </xf>
    <xf numFmtId="44" fontId="0" fillId="0" borderId="1" xfId="1" applyFont="1" applyBorder="1"/>
    <xf numFmtId="4" fontId="13" fillId="0" borderId="1" xfId="0" applyNumberFormat="1" applyFont="1" applyBorder="1" applyAlignment="1">
      <alignment horizontal="center" vertical="center" wrapText="1"/>
    </xf>
    <xf numFmtId="44" fontId="0" fillId="0" borderId="0" xfId="1" applyFont="1"/>
    <xf numFmtId="44" fontId="0" fillId="0" borderId="0" xfId="0" applyNumberFormat="1"/>
    <xf numFmtId="44" fontId="11" fillId="0" borderId="1" xfId="1" applyFont="1" applyBorder="1" applyAlignment="1">
      <alignment horizontal="left" vertical="center" wrapText="1"/>
    </xf>
    <xf numFmtId="44" fontId="0" fillId="0" borderId="1" xfId="1" applyFont="1" applyBorder="1"/>
    <xf numFmtId="17" fontId="11" fillId="0" borderId="1" xfId="0" applyNumberFormat="1" applyFont="1" applyBorder="1" applyAlignment="1">
      <alignment horizontal="center" vertical="center" wrapText="1"/>
    </xf>
    <xf numFmtId="17" fontId="11" fillId="0" borderId="3" xfId="0" applyNumberFormat="1" applyFont="1" applyBorder="1" applyAlignment="1">
      <alignment horizontal="center" vertical="center" wrapText="1"/>
    </xf>
    <xf numFmtId="3" fontId="15" fillId="0" borderId="0" xfId="0" applyNumberFormat="1" applyFont="1"/>
    <xf numFmtId="3" fontId="15" fillId="5" borderId="0" xfId="0" applyNumberFormat="1" applyFont="1" applyFill="1" applyAlignment="1">
      <alignment horizontal="right" vertical="center" wrapText="1"/>
    </xf>
    <xf numFmtId="0" fontId="15" fillId="0" borderId="0" xfId="0" applyFont="1"/>
    <xf numFmtId="4" fontId="0" fillId="0" borderId="0" xfId="0" applyNumberFormat="1"/>
    <xf numFmtId="0" fontId="13" fillId="0" borderId="0" xfId="0" applyFont="1" applyFill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2" fillId="0" borderId="1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/>
    </xf>
    <xf numFmtId="4" fontId="16" fillId="0" borderId="4" xfId="0" applyNumberFormat="1" applyFont="1" applyBorder="1" applyAlignment="1">
      <alignment horizontal="center"/>
    </xf>
    <xf numFmtId="0" fontId="10" fillId="0" borderId="1" xfId="0" applyFont="1" applyBorder="1" applyAlignment="1">
      <alignment horizontal="right" vertical="center" wrapText="1"/>
    </xf>
    <xf numFmtId="0" fontId="0" fillId="3" borderId="1" xfId="0" applyFill="1" applyBorder="1" applyAlignment="1">
      <alignment horizontal="center"/>
    </xf>
    <xf numFmtId="0" fontId="11" fillId="0" borderId="2" xfId="0" applyFont="1" applyBorder="1" applyAlignment="1">
      <alignment horizontal="justify" vertical="center"/>
    </xf>
    <xf numFmtId="0" fontId="11" fillId="0" borderId="0" xfId="0" applyFont="1" applyBorder="1" applyAlignment="1">
      <alignment horizontal="justify" vertical="center"/>
    </xf>
    <xf numFmtId="44" fontId="0" fillId="0" borderId="1" xfId="1" applyFont="1" applyBorder="1"/>
    <xf numFmtId="0" fontId="11" fillId="0" borderId="1" xfId="0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0</xdr:row>
      <xdr:rowOff>57150</xdr:rowOff>
    </xdr:from>
    <xdr:to>
      <xdr:col>2</xdr:col>
      <xdr:colOff>1076325</xdr:colOff>
      <xdr:row>7</xdr:row>
      <xdr:rowOff>180975</xdr:rowOff>
    </xdr:to>
    <xdr:pic>
      <xdr:nvPicPr>
        <xdr:cNvPr id="2" name="Imagem 1" descr="C:\Users\Financas\Desktop\Logo_Peq_Col_Vert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4644" t="11250" r="16819" b="11875"/>
        <a:stretch>
          <a:fillRect/>
        </a:stretch>
      </xdr:blipFill>
      <xdr:spPr bwMode="auto">
        <a:xfrm>
          <a:off x="171450" y="57150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1047750</xdr:colOff>
      <xdr:row>104</xdr:row>
      <xdr:rowOff>76200</xdr:rowOff>
    </xdr:from>
    <xdr:to>
      <xdr:col>4</xdr:col>
      <xdr:colOff>1210945</xdr:colOff>
      <xdr:row>106</xdr:row>
      <xdr:rowOff>146050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D95C88C-F442-4298-9957-CD3948E81C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1821775"/>
          <a:ext cx="2725420" cy="450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2"/>
  <sheetViews>
    <sheetView tabSelected="1" view="pageBreakPreview" topLeftCell="C103" zoomScale="85" zoomScaleNormal="85" zoomScaleSheetLayoutView="85" workbookViewId="0">
      <selection activeCell="G118" sqref="G117:G118"/>
    </sheetView>
  </sheetViews>
  <sheetFormatPr defaultRowHeight="15"/>
  <cols>
    <col min="1" max="2" width="2.42578125" hidden="1" customWidth="1"/>
    <col min="3" max="3" width="19.7109375" customWidth="1"/>
    <col min="4" max="4" width="18.7109375" customWidth="1"/>
    <col min="5" max="5" width="27.42578125" bestFit="1" customWidth="1"/>
    <col min="6" max="6" width="22.85546875" bestFit="1" customWidth="1"/>
    <col min="7" max="7" width="18.7109375" bestFit="1" customWidth="1"/>
    <col min="8" max="8" width="23.7109375" bestFit="1" customWidth="1"/>
    <col min="10" max="10" width="10.140625" bestFit="1" customWidth="1"/>
    <col min="11" max="11" width="14" bestFit="1" customWidth="1"/>
  </cols>
  <sheetData>
    <row r="1" spans="1:8">
      <c r="A1" s="9"/>
      <c r="B1" s="9"/>
      <c r="C1" s="9"/>
      <c r="D1" s="53" t="s">
        <v>2</v>
      </c>
      <c r="E1" s="53"/>
      <c r="F1" s="53"/>
      <c r="G1" s="53"/>
      <c r="H1" s="53"/>
    </row>
    <row r="2" spans="1:8">
      <c r="A2" s="9"/>
      <c r="B2" s="9"/>
      <c r="C2" s="9"/>
      <c r="D2" s="52" t="s">
        <v>3</v>
      </c>
      <c r="E2" s="52"/>
      <c r="F2" s="52"/>
      <c r="G2" s="52"/>
      <c r="H2" s="52"/>
    </row>
    <row r="3" spans="1:8" ht="12.75" customHeight="1">
      <c r="A3" s="9"/>
      <c r="B3" s="9"/>
      <c r="C3" s="9"/>
      <c r="D3" s="52" t="s">
        <v>4</v>
      </c>
      <c r="E3" s="52"/>
      <c r="F3" s="52"/>
      <c r="G3" s="52"/>
      <c r="H3" s="52"/>
    </row>
    <row r="4" spans="1:8">
      <c r="A4" s="9"/>
      <c r="B4" s="9"/>
      <c r="C4" s="9"/>
      <c r="D4" s="54" t="s">
        <v>5</v>
      </c>
      <c r="E4" s="54"/>
      <c r="F4" s="54"/>
      <c r="G4" s="54"/>
      <c r="H4" s="54"/>
    </row>
    <row r="5" spans="1:8">
      <c r="A5" s="9"/>
      <c r="B5" s="9"/>
      <c r="C5" s="9"/>
      <c r="D5" s="52" t="s">
        <v>0</v>
      </c>
      <c r="E5" s="52"/>
      <c r="F5" s="52"/>
      <c r="G5" s="52"/>
      <c r="H5" s="52"/>
    </row>
    <row r="6" spans="1:8">
      <c r="A6" s="9"/>
      <c r="B6" s="9"/>
      <c r="C6" s="9"/>
      <c r="D6" s="52" t="s">
        <v>6</v>
      </c>
      <c r="E6" s="52"/>
      <c r="F6" s="52"/>
      <c r="G6" s="52"/>
      <c r="H6" s="52"/>
    </row>
    <row r="7" spans="1:8">
      <c r="A7" s="9"/>
      <c r="B7" s="9"/>
      <c r="C7" s="9"/>
      <c r="D7" s="52" t="s">
        <v>7</v>
      </c>
      <c r="E7" s="52"/>
      <c r="F7" s="52"/>
      <c r="G7" s="52"/>
      <c r="H7" s="52"/>
    </row>
    <row r="8" spans="1:8">
      <c r="A8" s="9"/>
      <c r="B8" s="9"/>
      <c r="C8" s="9"/>
      <c r="D8" s="56" t="s">
        <v>1</v>
      </c>
      <c r="E8" s="56"/>
      <c r="F8" s="56"/>
      <c r="G8" s="56"/>
      <c r="H8" s="56"/>
    </row>
    <row r="9" spans="1:8" ht="3.75" customHeight="1">
      <c r="A9" s="9"/>
      <c r="B9" s="9"/>
      <c r="C9" s="9"/>
      <c r="D9" s="15"/>
      <c r="E9" s="16"/>
      <c r="F9" s="9"/>
      <c r="G9" s="9"/>
      <c r="H9" s="9"/>
    </row>
    <row r="10" spans="1:8">
      <c r="A10" s="9"/>
      <c r="B10" s="9"/>
      <c r="C10" s="57" t="s">
        <v>68</v>
      </c>
      <c r="D10" s="57"/>
      <c r="E10" s="57"/>
      <c r="F10" s="57"/>
      <c r="G10" s="57"/>
      <c r="H10" s="57"/>
    </row>
    <row r="11" spans="1:8" ht="3.75" customHeight="1">
      <c r="A11" s="9"/>
      <c r="B11" s="9"/>
      <c r="C11" s="57"/>
      <c r="D11" s="57"/>
      <c r="E11" s="57"/>
      <c r="F11" s="57"/>
      <c r="G11" s="57"/>
      <c r="H11" s="57"/>
    </row>
    <row r="12" spans="1:8">
      <c r="A12" s="9"/>
      <c r="B12" s="9"/>
      <c r="C12" s="9"/>
      <c r="D12" s="9"/>
      <c r="E12" s="9"/>
      <c r="F12" s="9"/>
      <c r="G12" s="9"/>
      <c r="H12" s="9"/>
    </row>
    <row r="13" spans="1:8" ht="14.25" customHeight="1">
      <c r="A13" s="9"/>
      <c r="B13" s="9"/>
      <c r="C13" s="58" t="s">
        <v>69</v>
      </c>
      <c r="D13" s="58"/>
      <c r="E13" s="58"/>
      <c r="F13" s="58"/>
      <c r="G13" s="58"/>
      <c r="H13" s="58"/>
    </row>
    <row r="14" spans="1:8" ht="14.25" customHeight="1">
      <c r="A14" s="9"/>
      <c r="B14" s="9"/>
      <c r="C14" s="58" t="s">
        <v>70</v>
      </c>
      <c r="D14" s="58"/>
      <c r="E14" s="58"/>
      <c r="F14" s="58"/>
      <c r="G14" s="58"/>
      <c r="H14" s="58"/>
    </row>
    <row r="15" spans="1:8" ht="14.25" customHeight="1">
      <c r="A15" s="9"/>
      <c r="B15" s="9"/>
      <c r="C15" s="58" t="s">
        <v>71</v>
      </c>
      <c r="D15" s="58"/>
      <c r="E15" s="58"/>
      <c r="F15" s="58"/>
      <c r="G15" s="58"/>
      <c r="H15" s="58"/>
    </row>
    <row r="16" spans="1:8" ht="14.25" customHeight="1">
      <c r="A16" s="9"/>
      <c r="B16" s="9"/>
      <c r="C16" s="58" t="s">
        <v>72</v>
      </c>
      <c r="D16" s="58"/>
      <c r="E16" s="58"/>
      <c r="F16" s="58"/>
      <c r="G16" s="58"/>
      <c r="H16" s="58"/>
    </row>
    <row r="17" spans="1:11" ht="14.25" customHeight="1">
      <c r="A17" s="9"/>
      <c r="B17" s="9"/>
      <c r="C17" s="58" t="s">
        <v>73</v>
      </c>
      <c r="D17" s="58"/>
      <c r="E17" s="58"/>
      <c r="F17" s="58"/>
      <c r="G17" s="58"/>
      <c r="H17" s="58"/>
    </row>
    <row r="18" spans="1:11" ht="14.25" customHeight="1">
      <c r="A18" s="9"/>
      <c r="B18" s="9"/>
      <c r="C18" s="58" t="s">
        <v>74</v>
      </c>
      <c r="D18" s="58"/>
      <c r="E18" s="58"/>
      <c r="F18" s="58"/>
      <c r="G18" s="58"/>
      <c r="H18" s="58"/>
    </row>
    <row r="19" spans="1:11" ht="14.25" customHeight="1">
      <c r="A19" s="9"/>
      <c r="B19" s="9"/>
      <c r="C19" s="58" t="s">
        <v>85</v>
      </c>
      <c r="D19" s="58"/>
      <c r="E19" s="58"/>
      <c r="F19" s="58"/>
      <c r="G19" s="58"/>
      <c r="H19" s="58"/>
    </row>
    <row r="20" spans="1:11" ht="14.25" customHeight="1">
      <c r="A20" s="9"/>
      <c r="B20" s="9"/>
      <c r="C20" s="58" t="s">
        <v>80</v>
      </c>
      <c r="D20" s="58"/>
      <c r="E20" s="58"/>
      <c r="F20" s="58"/>
      <c r="G20" s="58"/>
      <c r="H20" s="58"/>
    </row>
    <row r="21" spans="1:11" ht="14.25" customHeight="1">
      <c r="A21" s="9"/>
      <c r="B21" s="9"/>
      <c r="C21" s="58" t="s">
        <v>76</v>
      </c>
      <c r="D21" s="58"/>
      <c r="E21" s="58"/>
      <c r="F21" s="58"/>
      <c r="G21" s="58"/>
      <c r="H21" s="58"/>
    </row>
    <row r="22" spans="1:11" ht="14.25" customHeight="1">
      <c r="A22" s="9"/>
      <c r="B22" s="9"/>
      <c r="C22" s="5"/>
      <c r="D22" s="5"/>
      <c r="E22" s="5"/>
      <c r="F22" s="5"/>
      <c r="G22" s="5"/>
      <c r="H22" s="5"/>
    </row>
    <row r="23" spans="1:11" ht="14.25" customHeight="1">
      <c r="A23" s="9"/>
      <c r="B23" s="9"/>
      <c r="C23" s="59" t="s">
        <v>12</v>
      </c>
      <c r="D23" s="59"/>
      <c r="E23" s="59"/>
      <c r="F23" s="12" t="s">
        <v>10</v>
      </c>
      <c r="G23" s="12" t="s">
        <v>13</v>
      </c>
      <c r="H23" s="12" t="s">
        <v>14</v>
      </c>
      <c r="K23" s="42"/>
    </row>
    <row r="24" spans="1:11" ht="14.25" customHeight="1">
      <c r="A24" s="9"/>
      <c r="B24" s="9"/>
      <c r="C24" s="60" t="s">
        <v>87</v>
      </c>
      <c r="D24" s="60"/>
      <c r="E24" s="60"/>
      <c r="F24" s="21"/>
      <c r="G24" s="20" t="s">
        <v>81</v>
      </c>
      <c r="H24" s="22">
        <v>42365.440000000002</v>
      </c>
    </row>
    <row r="25" spans="1:11" ht="14.25" customHeight="1">
      <c r="A25" s="9"/>
      <c r="B25" s="9"/>
      <c r="C25" s="60" t="s">
        <v>88</v>
      </c>
      <c r="D25" s="60"/>
      <c r="E25" s="60"/>
      <c r="F25" s="20"/>
      <c r="G25" s="20"/>
      <c r="H25" s="20"/>
      <c r="J25" s="42"/>
      <c r="K25" s="42"/>
    </row>
    <row r="26" spans="1:11" ht="14.25" customHeight="1">
      <c r="A26" s="9"/>
      <c r="B26" s="9"/>
      <c r="C26" s="60" t="s">
        <v>15</v>
      </c>
      <c r="D26" s="60"/>
      <c r="E26" s="60"/>
      <c r="F26" s="20"/>
      <c r="G26" s="20"/>
      <c r="H26" s="20"/>
      <c r="J26" s="43"/>
    </row>
    <row r="27" spans="1:11" ht="14.25" customHeight="1">
      <c r="A27" s="9"/>
      <c r="B27" s="9"/>
      <c r="C27" s="9"/>
      <c r="D27" s="9"/>
      <c r="E27" s="9"/>
      <c r="F27" s="9"/>
      <c r="G27" s="9"/>
      <c r="H27" s="9"/>
      <c r="J27" s="42"/>
    </row>
    <row r="28" spans="1:11" ht="14.25" customHeight="1">
      <c r="A28" s="9"/>
      <c r="B28" s="9"/>
      <c r="C28" s="64" t="s">
        <v>16</v>
      </c>
      <c r="D28" s="64"/>
      <c r="E28" s="64"/>
      <c r="F28" s="64"/>
      <c r="G28" s="64"/>
      <c r="H28" s="64"/>
      <c r="K28" s="42"/>
    </row>
    <row r="29" spans="1:11" ht="23.25" customHeight="1">
      <c r="A29" s="9"/>
      <c r="B29" s="9"/>
      <c r="C29" s="8" t="s">
        <v>17</v>
      </c>
      <c r="D29" s="8" t="s">
        <v>18</v>
      </c>
      <c r="E29" s="8" t="s">
        <v>82</v>
      </c>
      <c r="F29" s="65" t="s">
        <v>19</v>
      </c>
      <c r="G29" s="65"/>
      <c r="H29" s="8" t="s">
        <v>20</v>
      </c>
      <c r="J29" s="42"/>
      <c r="K29" s="42"/>
    </row>
    <row r="30" spans="1:11" ht="14.25" customHeight="1">
      <c r="A30" s="9"/>
      <c r="B30" s="9"/>
      <c r="C30" s="23">
        <v>43549</v>
      </c>
      <c r="D30" s="22">
        <v>3258.88</v>
      </c>
      <c r="E30" s="40">
        <v>43466</v>
      </c>
      <c r="F30" s="49">
        <v>8401056000568</v>
      </c>
      <c r="G30" s="61"/>
      <c r="H30" s="25">
        <v>3258.88</v>
      </c>
    </row>
    <row r="31" spans="1:11" ht="14.25" customHeight="1">
      <c r="A31" s="9"/>
      <c r="B31" s="9"/>
      <c r="C31" s="23">
        <v>43549</v>
      </c>
      <c r="D31" s="22">
        <v>3258.88</v>
      </c>
      <c r="E31" s="40">
        <v>43497</v>
      </c>
      <c r="F31" s="49">
        <v>8401056000570</v>
      </c>
      <c r="G31" s="61"/>
      <c r="H31" s="25">
        <v>3258.88</v>
      </c>
    </row>
    <row r="32" spans="1:11" ht="14.25" customHeight="1">
      <c r="A32" s="9"/>
      <c r="B32" s="9"/>
      <c r="C32" s="23">
        <v>43566</v>
      </c>
      <c r="D32" s="22">
        <v>3258.88</v>
      </c>
      <c r="E32" s="40">
        <v>43525</v>
      </c>
      <c r="F32" s="49">
        <v>8401104600305</v>
      </c>
      <c r="G32" s="61"/>
      <c r="H32" s="25">
        <v>3258.88</v>
      </c>
      <c r="J32" s="42"/>
      <c r="K32" s="42"/>
    </row>
    <row r="33" spans="1:10" ht="14.25" customHeight="1">
      <c r="A33" s="9"/>
      <c r="B33" s="9"/>
      <c r="C33" s="23">
        <v>43600</v>
      </c>
      <c r="D33" s="22">
        <v>3258.88</v>
      </c>
      <c r="E33" s="41">
        <v>43556</v>
      </c>
      <c r="F33" s="49">
        <v>8401056000527</v>
      </c>
      <c r="G33" s="49"/>
      <c r="H33" s="27">
        <v>3258.88</v>
      </c>
    </row>
    <row r="34" spans="1:10" ht="14.25" customHeight="1">
      <c r="A34" s="9"/>
      <c r="B34" s="9"/>
      <c r="C34" s="23">
        <v>43634</v>
      </c>
      <c r="D34" s="22">
        <v>3258.88</v>
      </c>
      <c r="E34" s="40">
        <v>43586</v>
      </c>
      <c r="F34" s="47">
        <v>8401709800197</v>
      </c>
      <c r="G34" s="48"/>
      <c r="H34" s="27">
        <v>3258.88</v>
      </c>
    </row>
    <row r="35" spans="1:10" ht="14.25" customHeight="1">
      <c r="A35" s="9"/>
      <c r="B35" s="9"/>
      <c r="C35" s="23">
        <v>43683</v>
      </c>
      <c r="D35" s="22">
        <v>3258.88</v>
      </c>
      <c r="E35" s="40">
        <v>43617</v>
      </c>
      <c r="F35" s="49">
        <v>8401709800492</v>
      </c>
      <c r="G35" s="49"/>
      <c r="H35" s="27">
        <v>3258.88</v>
      </c>
      <c r="J35" s="44"/>
    </row>
    <row r="36" spans="1:10" ht="14.25" customHeight="1">
      <c r="A36" s="9"/>
      <c r="B36" s="9"/>
      <c r="C36" s="23">
        <v>43689</v>
      </c>
      <c r="D36" s="22">
        <v>3258.88</v>
      </c>
      <c r="E36" s="40">
        <v>43647</v>
      </c>
      <c r="F36" s="67">
        <v>8401709800720</v>
      </c>
      <c r="G36" s="68"/>
      <c r="H36" s="27">
        <v>3258.88</v>
      </c>
      <c r="J36" s="42"/>
    </row>
    <row r="37" spans="1:10" ht="14.25" customHeight="1">
      <c r="A37" s="9"/>
      <c r="B37" s="9"/>
      <c r="C37" s="23">
        <v>43721</v>
      </c>
      <c r="D37" s="22">
        <v>3258.88</v>
      </c>
      <c r="E37" s="41">
        <v>43678</v>
      </c>
      <c r="F37" s="49">
        <v>8401228200487</v>
      </c>
      <c r="G37" s="49"/>
      <c r="H37" s="27">
        <v>3258.88</v>
      </c>
      <c r="J37" s="43"/>
    </row>
    <row r="38" spans="1:10" ht="14.25" customHeight="1">
      <c r="A38" s="9"/>
      <c r="B38" s="9"/>
      <c r="C38" s="23">
        <v>43753</v>
      </c>
      <c r="D38" s="22">
        <v>3258.88</v>
      </c>
      <c r="E38" s="40">
        <v>43709</v>
      </c>
      <c r="F38" s="66" t="s">
        <v>83</v>
      </c>
      <c r="G38" s="66"/>
      <c r="H38" s="27">
        <v>3258.88</v>
      </c>
    </row>
    <row r="39" spans="1:10" ht="14.25" customHeight="1">
      <c r="A39" s="9"/>
      <c r="B39" s="9"/>
      <c r="C39" s="23">
        <v>43787</v>
      </c>
      <c r="D39" s="22">
        <v>3258.88</v>
      </c>
      <c r="E39" s="40">
        <v>43739</v>
      </c>
      <c r="F39" s="49">
        <v>8401228200300</v>
      </c>
      <c r="G39" s="49"/>
      <c r="H39" s="27">
        <v>3258.88</v>
      </c>
    </row>
    <row r="40" spans="1:10" ht="14.25" customHeight="1">
      <c r="A40" s="9"/>
      <c r="B40" s="9"/>
      <c r="C40" s="23">
        <v>43816</v>
      </c>
      <c r="D40" s="22">
        <v>3258.88</v>
      </c>
      <c r="E40" s="40">
        <v>43770</v>
      </c>
      <c r="F40" s="49">
        <v>8401709800379</v>
      </c>
      <c r="G40" s="49"/>
      <c r="H40" s="27">
        <v>3258.88</v>
      </c>
    </row>
    <row r="41" spans="1:10" ht="14.25" customHeight="1">
      <c r="A41" s="9"/>
      <c r="B41" s="9"/>
      <c r="C41" s="23">
        <v>43819</v>
      </c>
      <c r="D41" s="22">
        <v>3258.88</v>
      </c>
      <c r="E41" s="41">
        <v>43800</v>
      </c>
      <c r="F41" s="49">
        <v>8401104600265</v>
      </c>
      <c r="G41" s="49"/>
      <c r="H41" s="27">
        <v>3258.88</v>
      </c>
      <c r="J41" s="44"/>
    </row>
    <row r="42" spans="1:10" ht="14.25" customHeight="1">
      <c r="A42" s="9"/>
      <c r="B42" s="9"/>
      <c r="C42" s="23"/>
      <c r="D42" s="22"/>
      <c r="E42" s="26"/>
      <c r="F42" s="49"/>
      <c r="G42" s="49"/>
      <c r="H42" s="27"/>
    </row>
    <row r="43" spans="1:10" ht="14.25" customHeight="1">
      <c r="A43" s="9"/>
      <c r="B43" s="9"/>
      <c r="C43" s="23"/>
      <c r="D43" s="22"/>
      <c r="E43" s="26"/>
      <c r="F43" s="47"/>
      <c r="G43" s="48"/>
      <c r="H43" s="27"/>
      <c r="J43" s="42"/>
    </row>
    <row r="44" spans="1:10" ht="14.25" customHeight="1">
      <c r="A44" s="9"/>
      <c r="B44" s="9"/>
      <c r="C44" s="23"/>
      <c r="D44" s="22"/>
      <c r="E44" s="26"/>
      <c r="F44" s="47"/>
      <c r="G44" s="48"/>
      <c r="H44" s="27"/>
    </row>
    <row r="45" spans="1:10" ht="14.25" customHeight="1">
      <c r="A45" s="9"/>
      <c r="B45" s="9"/>
      <c r="C45" s="23"/>
      <c r="D45" s="22"/>
      <c r="E45" s="26"/>
      <c r="F45" s="47"/>
      <c r="G45" s="48"/>
      <c r="H45" s="27"/>
    </row>
    <row r="46" spans="1:10" ht="14.25" customHeight="1">
      <c r="A46" s="9"/>
      <c r="B46" s="9"/>
      <c r="C46" s="23"/>
      <c r="D46" s="22"/>
      <c r="E46" s="26"/>
      <c r="F46" s="62"/>
      <c r="G46" s="63"/>
      <c r="H46" s="27"/>
    </row>
    <row r="47" spans="1:10" ht="14.25" customHeight="1">
      <c r="A47" s="9"/>
      <c r="B47" s="9"/>
      <c r="C47" s="23"/>
      <c r="D47" s="22"/>
      <c r="E47" s="23"/>
      <c r="F47" s="49"/>
      <c r="G47" s="61"/>
      <c r="H47" s="25"/>
    </row>
    <row r="48" spans="1:10" ht="14.25" customHeight="1">
      <c r="A48" s="9"/>
      <c r="B48" s="9"/>
      <c r="C48" s="23"/>
      <c r="D48" s="22"/>
      <c r="E48" s="23"/>
      <c r="F48" s="49"/>
      <c r="G48" s="61"/>
      <c r="H48" s="25"/>
    </row>
    <row r="49" spans="1:10" ht="14.25" customHeight="1">
      <c r="A49" s="9"/>
      <c r="B49" s="9"/>
      <c r="C49" s="6"/>
      <c r="D49" s="24"/>
      <c r="E49" s="7"/>
      <c r="F49" s="69"/>
      <c r="G49" s="69"/>
      <c r="H49" s="7"/>
    </row>
    <row r="50" spans="1:10" ht="14.25" customHeight="1">
      <c r="A50" s="9"/>
      <c r="B50" s="9"/>
      <c r="C50" s="55" t="s">
        <v>21</v>
      </c>
      <c r="D50" s="55"/>
      <c r="E50" s="55"/>
      <c r="F50" s="55"/>
      <c r="G50" s="55"/>
      <c r="H50" s="38">
        <v>0</v>
      </c>
    </row>
    <row r="51" spans="1:10" ht="14.25" customHeight="1">
      <c r="A51" s="9"/>
      <c r="B51" s="9"/>
      <c r="C51" s="55" t="s">
        <v>22</v>
      </c>
      <c r="D51" s="55"/>
      <c r="E51" s="55"/>
      <c r="F51" s="55"/>
      <c r="G51" s="55"/>
      <c r="H51" s="28">
        <f>SUM(H30:H41)</f>
        <v>39106.560000000005</v>
      </c>
    </row>
    <row r="52" spans="1:10" ht="14.25" customHeight="1">
      <c r="A52" s="9"/>
      <c r="B52" s="9"/>
      <c r="C52" s="55" t="s">
        <v>23</v>
      </c>
      <c r="D52" s="55"/>
      <c r="E52" s="55"/>
      <c r="F52" s="55"/>
      <c r="G52" s="55"/>
      <c r="H52" s="33">
        <v>0.47</v>
      </c>
    </row>
    <row r="53" spans="1:10" ht="14.25" customHeight="1">
      <c r="A53" s="9"/>
      <c r="B53" s="9"/>
      <c r="C53" s="55" t="s">
        <v>24</v>
      </c>
      <c r="D53" s="55"/>
      <c r="E53" s="55"/>
      <c r="F53" s="55" t="s">
        <v>77</v>
      </c>
      <c r="G53" s="55"/>
      <c r="H53" s="33"/>
    </row>
    <row r="54" spans="1:10" ht="14.25" customHeight="1">
      <c r="A54" s="9"/>
      <c r="B54" s="9"/>
      <c r="C54" s="55" t="s">
        <v>25</v>
      </c>
      <c r="D54" s="55"/>
      <c r="E54" s="55"/>
      <c r="F54" s="55" t="s">
        <v>77</v>
      </c>
      <c r="G54" s="55"/>
      <c r="H54" s="28">
        <f>SUM(H51,H52)</f>
        <v>39107.030000000006</v>
      </c>
    </row>
    <row r="55" spans="1:10" ht="14.25" customHeight="1">
      <c r="A55" s="9"/>
      <c r="B55" s="9"/>
      <c r="C55" s="70"/>
      <c r="D55" s="70"/>
      <c r="E55" s="70"/>
      <c r="F55" s="70"/>
      <c r="G55" s="70"/>
      <c r="H55" s="70"/>
      <c r="J55" s="45"/>
    </row>
    <row r="56" spans="1:10" ht="14.25" customHeight="1">
      <c r="A56" s="9"/>
      <c r="B56" s="9"/>
      <c r="C56" s="55" t="s">
        <v>26</v>
      </c>
      <c r="D56" s="55"/>
      <c r="E56" s="55"/>
      <c r="F56" s="55"/>
      <c r="G56" s="55"/>
      <c r="H56" s="32">
        <v>63352.2</v>
      </c>
      <c r="J56" s="45"/>
    </row>
    <row r="57" spans="1:10" ht="14.25" customHeight="1">
      <c r="A57" s="9"/>
      <c r="B57" s="9"/>
      <c r="C57" s="55" t="s">
        <v>27</v>
      </c>
      <c r="D57" s="55"/>
      <c r="E57" s="55"/>
      <c r="F57" s="55"/>
      <c r="G57" s="55"/>
      <c r="H57" s="29">
        <f>SUM(H54+H56)</f>
        <v>102459.23000000001</v>
      </c>
    </row>
    <row r="58" spans="1:10" ht="14.25" customHeight="1">
      <c r="A58" s="9"/>
      <c r="B58" s="9"/>
      <c r="C58" s="10"/>
      <c r="D58" s="10"/>
      <c r="E58" s="10"/>
      <c r="F58" s="10"/>
      <c r="G58" s="10"/>
      <c r="H58" s="11"/>
    </row>
    <row r="59" spans="1:10" ht="14.25" customHeight="1">
      <c r="A59" s="9"/>
      <c r="B59" s="9"/>
      <c r="C59" s="71" t="s">
        <v>28</v>
      </c>
      <c r="D59" s="71"/>
      <c r="E59" s="71"/>
      <c r="F59" s="71"/>
      <c r="G59" s="71"/>
      <c r="H59" s="71"/>
    </row>
    <row r="60" spans="1:10" ht="14.25" customHeight="1">
      <c r="A60" s="9"/>
      <c r="B60" s="9"/>
      <c r="C60" s="72" t="s">
        <v>29</v>
      </c>
      <c r="D60" s="72"/>
      <c r="E60" s="72"/>
      <c r="F60" s="72"/>
      <c r="G60" s="72"/>
      <c r="H60" s="72"/>
    </row>
    <row r="61" spans="1:10" ht="14.25" customHeight="1">
      <c r="A61" s="9"/>
      <c r="B61" s="9"/>
      <c r="C61" s="72" t="s">
        <v>30</v>
      </c>
      <c r="D61" s="72"/>
      <c r="E61" s="72"/>
      <c r="F61" s="72"/>
      <c r="G61" s="72"/>
      <c r="H61" s="72"/>
    </row>
    <row r="62" spans="1:10" ht="39.75" customHeight="1">
      <c r="A62" s="9"/>
      <c r="B62" s="9"/>
      <c r="C62" s="72" t="s">
        <v>75</v>
      </c>
      <c r="D62" s="72"/>
      <c r="E62" s="72"/>
      <c r="F62" s="72"/>
      <c r="G62" s="72"/>
      <c r="H62" s="72"/>
    </row>
    <row r="63" spans="1:10" ht="16.5" customHeight="1">
      <c r="A63" s="9"/>
      <c r="B63" s="9"/>
      <c r="C63" s="9"/>
      <c r="D63" s="9"/>
      <c r="E63" s="9"/>
      <c r="F63" s="9"/>
      <c r="G63" s="9"/>
      <c r="H63" s="9"/>
    </row>
    <row r="64" spans="1:10">
      <c r="A64" s="9"/>
      <c r="B64" s="9"/>
      <c r="C64" s="59" t="s">
        <v>31</v>
      </c>
      <c r="D64" s="59"/>
      <c r="E64" s="59"/>
      <c r="F64" s="59"/>
      <c r="G64" s="59"/>
      <c r="H64" s="59"/>
    </row>
    <row r="65" spans="1:10" ht="15.75" customHeight="1">
      <c r="A65" s="9"/>
      <c r="B65" s="9"/>
      <c r="C65" s="59" t="s">
        <v>32</v>
      </c>
      <c r="D65" s="59"/>
      <c r="E65" s="59"/>
      <c r="F65" s="59"/>
      <c r="G65" s="59"/>
      <c r="H65" s="59"/>
    </row>
    <row r="66" spans="1:10" ht="67.5" customHeight="1">
      <c r="A66" s="9"/>
      <c r="B66" s="9"/>
      <c r="C66" s="12" t="s">
        <v>33</v>
      </c>
      <c r="D66" s="12" t="s">
        <v>34</v>
      </c>
      <c r="E66" s="12" t="s">
        <v>65</v>
      </c>
      <c r="F66" s="12" t="s">
        <v>66</v>
      </c>
      <c r="G66" s="12" t="s">
        <v>67</v>
      </c>
      <c r="H66" s="12" t="s">
        <v>35</v>
      </c>
      <c r="J66" s="46"/>
    </row>
    <row r="67" spans="1:10">
      <c r="A67" s="9"/>
      <c r="B67" s="9"/>
      <c r="C67" s="13" t="s">
        <v>36</v>
      </c>
      <c r="D67" s="25">
        <v>101559.23</v>
      </c>
      <c r="E67" s="25" t="s">
        <v>77</v>
      </c>
      <c r="F67" s="25">
        <v>101559.23</v>
      </c>
      <c r="G67" s="25">
        <v>101559.23</v>
      </c>
      <c r="H67" s="35" t="s">
        <v>77</v>
      </c>
    </row>
    <row r="68" spans="1:10">
      <c r="A68" s="9"/>
      <c r="B68" s="9"/>
      <c r="C68" s="13" t="s">
        <v>37</v>
      </c>
      <c r="D68" s="25"/>
      <c r="E68" s="30"/>
      <c r="F68" s="30"/>
      <c r="G68" s="25"/>
      <c r="H68" s="12"/>
    </row>
    <row r="69" spans="1:10">
      <c r="A69" s="9"/>
      <c r="B69" s="9"/>
      <c r="C69" s="13" t="s">
        <v>38</v>
      </c>
      <c r="D69" s="29"/>
      <c r="E69" s="29"/>
      <c r="F69" s="29"/>
      <c r="G69" s="29"/>
      <c r="H69" s="2"/>
    </row>
    <row r="70" spans="1:10" ht="22.5">
      <c r="A70" s="9"/>
      <c r="B70" s="9"/>
      <c r="C70" s="13" t="s">
        <v>39</v>
      </c>
      <c r="D70" s="31"/>
      <c r="E70" s="31"/>
      <c r="F70" s="31"/>
      <c r="G70" s="31"/>
      <c r="H70" s="1"/>
    </row>
    <row r="71" spans="1:10">
      <c r="A71" s="9"/>
      <c r="B71" s="9"/>
      <c r="C71" s="13" t="s">
        <v>40</v>
      </c>
      <c r="D71" s="31"/>
      <c r="E71" s="31"/>
      <c r="F71" s="31"/>
      <c r="G71" s="31"/>
      <c r="H71" s="1"/>
    </row>
    <row r="72" spans="1:10" ht="22.5">
      <c r="A72" s="9"/>
      <c r="B72" s="9"/>
      <c r="C72" s="13" t="s">
        <v>41</v>
      </c>
      <c r="D72" s="31"/>
      <c r="E72" s="31"/>
      <c r="F72" s="31"/>
      <c r="G72" s="31"/>
      <c r="H72" s="1"/>
    </row>
    <row r="73" spans="1:10">
      <c r="A73" s="9"/>
      <c r="B73" s="9"/>
      <c r="C73" s="13" t="s">
        <v>42</v>
      </c>
      <c r="D73" s="31"/>
      <c r="E73" s="31"/>
      <c r="F73" s="31"/>
      <c r="G73" s="31"/>
      <c r="H73" s="1"/>
    </row>
    <row r="74" spans="1:10" ht="22.5">
      <c r="A74" s="9"/>
      <c r="B74" s="9"/>
      <c r="C74" s="13" t="s">
        <v>43</v>
      </c>
      <c r="D74" s="31"/>
      <c r="E74" s="31"/>
      <c r="F74" s="31"/>
      <c r="G74" s="31"/>
      <c r="H74" s="1"/>
    </row>
    <row r="75" spans="1:10" ht="15.75" customHeight="1">
      <c r="A75" s="9"/>
      <c r="B75" s="9"/>
      <c r="C75" s="13" t="s">
        <v>44</v>
      </c>
      <c r="D75" s="31"/>
      <c r="E75" s="31"/>
      <c r="F75" s="31"/>
      <c r="G75" s="31"/>
      <c r="H75" s="1"/>
    </row>
    <row r="76" spans="1:10">
      <c r="A76" s="9"/>
      <c r="B76" s="9"/>
      <c r="C76" s="13" t="s">
        <v>45</v>
      </c>
      <c r="D76" s="31"/>
      <c r="E76" s="31"/>
      <c r="F76" s="31"/>
      <c r="G76" s="31"/>
      <c r="H76" s="1"/>
    </row>
    <row r="77" spans="1:10" ht="15" customHeight="1">
      <c r="A77" s="9"/>
      <c r="B77" s="9"/>
      <c r="C77" s="13" t="s">
        <v>46</v>
      </c>
      <c r="D77" s="31"/>
      <c r="E77" s="31"/>
      <c r="F77" s="31"/>
      <c r="G77" s="31"/>
      <c r="H77" s="1"/>
    </row>
    <row r="78" spans="1:10">
      <c r="A78" s="9"/>
      <c r="B78" s="9"/>
      <c r="C78" s="13" t="s">
        <v>47</v>
      </c>
      <c r="D78" s="31"/>
      <c r="E78" s="31"/>
      <c r="F78" s="31"/>
      <c r="G78" s="31"/>
      <c r="H78" s="1"/>
    </row>
    <row r="79" spans="1:10" ht="22.5">
      <c r="A79" s="9"/>
      <c r="B79" s="9"/>
      <c r="C79" s="13" t="s">
        <v>48</v>
      </c>
      <c r="D79" s="29"/>
      <c r="E79" s="29"/>
      <c r="F79" s="29"/>
      <c r="G79" s="29"/>
      <c r="H79" s="2"/>
    </row>
    <row r="80" spans="1:10">
      <c r="A80" s="9"/>
      <c r="B80" s="9"/>
      <c r="C80" s="13" t="s">
        <v>49</v>
      </c>
      <c r="D80" s="29"/>
      <c r="E80" s="29"/>
      <c r="F80" s="29"/>
      <c r="G80" s="29"/>
      <c r="H80" s="2"/>
    </row>
    <row r="81" spans="1:8" ht="22.5">
      <c r="A81" s="9"/>
      <c r="B81" s="9"/>
      <c r="C81" s="13" t="s">
        <v>50</v>
      </c>
      <c r="D81" s="29">
        <v>900</v>
      </c>
      <c r="E81" s="29"/>
      <c r="F81" s="39">
        <v>900</v>
      </c>
      <c r="G81" s="39">
        <v>900</v>
      </c>
      <c r="H81" s="2"/>
    </row>
    <row r="82" spans="1:8" ht="15.75" customHeight="1">
      <c r="A82" s="9"/>
      <c r="B82" s="9"/>
      <c r="C82" s="13" t="s">
        <v>51</v>
      </c>
      <c r="D82" s="29"/>
      <c r="E82" s="29"/>
      <c r="F82" s="29"/>
      <c r="G82" s="29"/>
      <c r="H82" s="2"/>
    </row>
    <row r="83" spans="1:8" ht="15.75" customHeight="1">
      <c r="A83" s="9"/>
      <c r="B83" s="9"/>
      <c r="C83" s="14" t="s">
        <v>9</v>
      </c>
      <c r="D83" s="25">
        <f>SUM(D67:D82)</f>
        <v>102459.23</v>
      </c>
      <c r="E83" s="25" t="s">
        <v>77</v>
      </c>
      <c r="F83" s="25">
        <f>SUM(F67:F82)</f>
        <v>102459.23</v>
      </c>
      <c r="G83" s="34">
        <f>SUM(G67:G82)</f>
        <v>102459.23</v>
      </c>
      <c r="H83" s="35" t="s">
        <v>77</v>
      </c>
    </row>
    <row r="84" spans="1:8">
      <c r="A84" s="9"/>
      <c r="B84" s="9"/>
      <c r="C84" s="71" t="s">
        <v>52</v>
      </c>
      <c r="D84" s="71"/>
      <c r="E84" s="71"/>
      <c r="F84" s="71"/>
      <c r="G84" s="71"/>
      <c r="H84" s="71"/>
    </row>
    <row r="85" spans="1:8">
      <c r="A85" s="9"/>
      <c r="B85" s="9"/>
      <c r="C85" s="72" t="s">
        <v>53</v>
      </c>
      <c r="D85" s="72"/>
      <c r="E85" s="72"/>
      <c r="F85" s="72"/>
      <c r="G85" s="72"/>
      <c r="H85" s="72"/>
    </row>
    <row r="86" spans="1:8">
      <c r="A86" s="9"/>
      <c r="B86" s="9"/>
      <c r="C86" s="72" t="s">
        <v>54</v>
      </c>
      <c r="D86" s="72"/>
      <c r="E86" s="72"/>
      <c r="F86" s="72"/>
      <c r="G86" s="72"/>
      <c r="H86" s="72"/>
    </row>
    <row r="87" spans="1:8">
      <c r="A87" s="9"/>
      <c r="B87" s="9"/>
      <c r="C87" s="72" t="s">
        <v>55</v>
      </c>
      <c r="D87" s="72"/>
      <c r="E87" s="72"/>
      <c r="F87" s="72"/>
      <c r="G87" s="72"/>
      <c r="H87" s="72"/>
    </row>
    <row r="88" spans="1:8" ht="26.25" customHeight="1">
      <c r="A88" s="9"/>
      <c r="B88" s="9"/>
      <c r="C88" s="72" t="s">
        <v>56</v>
      </c>
      <c r="D88" s="72"/>
      <c r="E88" s="72"/>
      <c r="F88" s="72"/>
      <c r="G88" s="72"/>
      <c r="H88" s="72"/>
    </row>
    <row r="89" spans="1:8" ht="53.25" customHeight="1">
      <c r="A89" s="9"/>
      <c r="B89" s="9"/>
      <c r="C89" s="72" t="s">
        <v>57</v>
      </c>
      <c r="D89" s="72"/>
      <c r="E89" s="72"/>
      <c r="F89" s="72"/>
      <c r="G89" s="72"/>
      <c r="H89" s="72"/>
    </row>
    <row r="90" spans="1:8">
      <c r="A90" s="9"/>
      <c r="B90" s="9"/>
      <c r="C90" s="72" t="s">
        <v>58</v>
      </c>
      <c r="D90" s="72"/>
      <c r="E90" s="72"/>
      <c r="F90" s="72"/>
      <c r="G90" s="72"/>
      <c r="H90" s="72"/>
    </row>
    <row r="91" spans="1:8" ht="22.5" customHeight="1">
      <c r="A91" s="9"/>
      <c r="B91" s="9"/>
      <c r="C91" s="9"/>
      <c r="D91" s="9"/>
      <c r="E91" s="9"/>
      <c r="F91" s="9"/>
      <c r="G91" s="9"/>
      <c r="H91" s="9"/>
    </row>
    <row r="92" spans="1:8" ht="22.5" customHeight="1">
      <c r="A92" s="9"/>
      <c r="B92" s="9"/>
      <c r="C92" s="59" t="s">
        <v>59</v>
      </c>
      <c r="D92" s="59"/>
      <c r="E92" s="59"/>
      <c r="F92" s="59"/>
      <c r="G92" s="59"/>
      <c r="H92" s="59"/>
    </row>
    <row r="93" spans="1:8" ht="15" customHeight="1">
      <c r="A93" s="9"/>
      <c r="B93" s="9"/>
      <c r="C93" s="74" t="s">
        <v>60</v>
      </c>
      <c r="D93" s="74"/>
      <c r="E93" s="74"/>
      <c r="F93" s="74"/>
      <c r="G93" s="73">
        <v>102459.22999999998</v>
      </c>
      <c r="H93" s="73"/>
    </row>
    <row r="94" spans="1:8" ht="20.25" customHeight="1">
      <c r="A94" s="9"/>
      <c r="B94" s="9"/>
      <c r="C94" s="74" t="s">
        <v>61</v>
      </c>
      <c r="D94" s="74"/>
      <c r="E94" s="74"/>
      <c r="F94" s="74"/>
      <c r="G94" s="73">
        <v>102459.23</v>
      </c>
      <c r="H94" s="73"/>
    </row>
    <row r="95" spans="1:8" ht="20.25" customHeight="1">
      <c r="A95" s="9"/>
      <c r="B95" s="9"/>
      <c r="C95" s="74" t="s">
        <v>62</v>
      </c>
      <c r="D95" s="74"/>
      <c r="E95" s="74"/>
      <c r="F95" s="74"/>
      <c r="G95" s="73">
        <v>0</v>
      </c>
      <c r="H95" s="73"/>
    </row>
    <row r="96" spans="1:8" ht="20.25" customHeight="1">
      <c r="A96" s="9"/>
      <c r="B96" s="9"/>
      <c r="C96" s="74" t="s">
        <v>63</v>
      </c>
      <c r="D96" s="74"/>
      <c r="E96" s="74"/>
      <c r="F96" s="74"/>
      <c r="G96" s="73">
        <v>0</v>
      </c>
      <c r="H96" s="73"/>
    </row>
    <row r="97" spans="1:9" ht="20.25" customHeight="1">
      <c r="A97" s="9"/>
      <c r="B97" s="9"/>
      <c r="C97" s="74" t="s">
        <v>64</v>
      </c>
      <c r="D97" s="74"/>
      <c r="E97" s="74"/>
      <c r="F97" s="74"/>
      <c r="G97" s="73">
        <v>0</v>
      </c>
      <c r="H97" s="73"/>
    </row>
    <row r="98" spans="1:9">
      <c r="A98" s="9"/>
      <c r="B98" s="9"/>
      <c r="C98" s="9"/>
      <c r="D98" s="9"/>
      <c r="E98" s="9"/>
      <c r="F98" s="9"/>
      <c r="G98" s="9"/>
      <c r="H98" s="9"/>
    </row>
    <row r="99" spans="1:9">
      <c r="A99" s="9"/>
      <c r="B99" s="9"/>
      <c r="C99" s="9"/>
      <c r="D99" s="9"/>
      <c r="E99" s="9"/>
      <c r="F99" s="9"/>
      <c r="G99" s="9"/>
      <c r="H99" s="9"/>
    </row>
    <row r="100" spans="1:9">
      <c r="A100" s="9"/>
      <c r="B100" s="9"/>
      <c r="C100" s="51" t="s">
        <v>11</v>
      </c>
      <c r="D100" s="51"/>
      <c r="E100" s="51"/>
      <c r="F100" s="51"/>
      <c r="G100" s="51"/>
      <c r="H100" s="51"/>
    </row>
    <row r="101" spans="1:9">
      <c r="A101" s="9"/>
      <c r="B101" s="9"/>
      <c r="C101" s="51"/>
      <c r="D101" s="51"/>
      <c r="E101" s="51"/>
      <c r="F101" s="51"/>
      <c r="G101" s="51"/>
      <c r="H101" s="51"/>
    </row>
    <row r="102" spans="1:9">
      <c r="A102" s="9"/>
      <c r="B102" s="9"/>
      <c r="C102" s="3"/>
      <c r="D102" s="3"/>
      <c r="E102" s="3"/>
      <c r="F102" s="3"/>
      <c r="G102" s="3"/>
      <c r="H102" s="3"/>
    </row>
    <row r="103" spans="1:9">
      <c r="A103" s="9"/>
      <c r="B103" s="9"/>
      <c r="C103" s="17" t="s">
        <v>86</v>
      </c>
      <c r="D103" s="17"/>
      <c r="E103" s="17"/>
      <c r="F103" s="3"/>
      <c r="G103" s="3"/>
      <c r="H103" s="3"/>
    </row>
    <row r="104" spans="1:9">
      <c r="A104" s="9"/>
      <c r="B104" s="9"/>
      <c r="C104" s="17"/>
      <c r="D104" s="17"/>
      <c r="E104" s="17"/>
      <c r="F104" s="3"/>
      <c r="G104" s="3"/>
      <c r="H104" s="3"/>
    </row>
    <row r="105" spans="1:9">
      <c r="A105" s="9"/>
      <c r="B105" s="9"/>
      <c r="C105" s="17"/>
      <c r="D105" s="17"/>
      <c r="E105" s="17"/>
      <c r="F105" s="3"/>
      <c r="G105" s="3"/>
      <c r="H105" s="3"/>
    </row>
    <row r="106" spans="1:9">
      <c r="A106" s="9"/>
      <c r="B106" s="9"/>
      <c r="C106" s="17"/>
      <c r="D106" s="17"/>
      <c r="E106" s="17"/>
      <c r="F106" s="3"/>
      <c r="G106" s="3"/>
      <c r="H106" s="3"/>
    </row>
    <row r="107" spans="1:9">
      <c r="A107" s="9"/>
      <c r="B107" s="9"/>
      <c r="C107" s="18"/>
      <c r="D107" s="3"/>
      <c r="E107" s="3"/>
      <c r="F107" s="3"/>
      <c r="G107" s="3"/>
      <c r="H107" s="3"/>
    </row>
    <row r="108" spans="1:9">
      <c r="A108" s="9"/>
      <c r="B108" s="9"/>
      <c r="C108" s="50" t="s">
        <v>84</v>
      </c>
      <c r="D108" s="50"/>
      <c r="E108" s="50"/>
      <c r="F108" s="50"/>
      <c r="G108" s="50"/>
      <c r="H108" s="50"/>
      <c r="I108" s="4"/>
    </row>
    <row r="109" spans="1:9">
      <c r="A109" s="9"/>
      <c r="B109" s="9"/>
      <c r="C109" s="50" t="s">
        <v>8</v>
      </c>
      <c r="D109" s="50"/>
      <c r="E109" s="50"/>
      <c r="F109" s="50"/>
      <c r="G109" s="50"/>
      <c r="H109" s="50"/>
      <c r="I109" s="4"/>
    </row>
    <row r="110" spans="1:9">
      <c r="A110" s="9"/>
      <c r="B110" s="9"/>
      <c r="C110" s="19"/>
      <c r="D110" s="19"/>
      <c r="E110" s="19"/>
      <c r="F110" s="19"/>
      <c r="G110" s="19"/>
      <c r="H110" s="19"/>
    </row>
    <row r="111" spans="1:9">
      <c r="A111" s="9"/>
      <c r="B111" s="9"/>
      <c r="C111" s="9"/>
      <c r="D111" s="9"/>
      <c r="E111" s="9"/>
      <c r="F111" s="9"/>
      <c r="G111" s="9"/>
      <c r="H111" s="9"/>
    </row>
    <row r="112" spans="1:9">
      <c r="A112" s="9"/>
      <c r="B112" s="9"/>
      <c r="C112" s="9"/>
      <c r="D112" s="9"/>
      <c r="E112" s="9"/>
      <c r="F112" s="9"/>
      <c r="G112" s="9"/>
      <c r="H112" s="9"/>
    </row>
  </sheetData>
  <mergeCells count="89">
    <mergeCell ref="C93:F93"/>
    <mergeCell ref="C94:F94"/>
    <mergeCell ref="C95:F95"/>
    <mergeCell ref="C96:F96"/>
    <mergeCell ref="C97:F97"/>
    <mergeCell ref="G93:H93"/>
    <mergeCell ref="G94:H94"/>
    <mergeCell ref="G95:H95"/>
    <mergeCell ref="G96:H96"/>
    <mergeCell ref="G97:H97"/>
    <mergeCell ref="C89:H89"/>
    <mergeCell ref="C90:H90"/>
    <mergeCell ref="C92:H92"/>
    <mergeCell ref="C84:H84"/>
    <mergeCell ref="C85:H85"/>
    <mergeCell ref="C86:H86"/>
    <mergeCell ref="C87:H87"/>
    <mergeCell ref="C88:H88"/>
    <mergeCell ref="C64:H64"/>
    <mergeCell ref="C65:H65"/>
    <mergeCell ref="F49:G49"/>
    <mergeCell ref="F50:G50"/>
    <mergeCell ref="F51:G51"/>
    <mergeCell ref="C50:E50"/>
    <mergeCell ref="C56:E56"/>
    <mergeCell ref="C57:E57"/>
    <mergeCell ref="F56:G56"/>
    <mergeCell ref="F57:G57"/>
    <mergeCell ref="C55:H55"/>
    <mergeCell ref="C59:H59"/>
    <mergeCell ref="C60:H60"/>
    <mergeCell ref="C61:H61"/>
    <mergeCell ref="C62:H62"/>
    <mergeCell ref="C53:E53"/>
    <mergeCell ref="F33:G33"/>
    <mergeCell ref="F34:G34"/>
    <mergeCell ref="F35:G35"/>
    <mergeCell ref="F37:G37"/>
    <mergeCell ref="F38:G38"/>
    <mergeCell ref="F36:G36"/>
    <mergeCell ref="C54:E54"/>
    <mergeCell ref="F54:G54"/>
    <mergeCell ref="C11:H11"/>
    <mergeCell ref="C20:H20"/>
    <mergeCell ref="C21:H21"/>
    <mergeCell ref="C15:H15"/>
    <mergeCell ref="C16:H16"/>
    <mergeCell ref="C17:H17"/>
    <mergeCell ref="C18:H18"/>
    <mergeCell ref="C19:H19"/>
    <mergeCell ref="C28:H28"/>
    <mergeCell ref="F29:G29"/>
    <mergeCell ref="F30:G30"/>
    <mergeCell ref="C24:E24"/>
    <mergeCell ref="C25:E25"/>
    <mergeCell ref="C52:E52"/>
    <mergeCell ref="C51:E51"/>
    <mergeCell ref="F52:G52"/>
    <mergeCell ref="F53:G53"/>
    <mergeCell ref="D7:H7"/>
    <mergeCell ref="D8:H8"/>
    <mergeCell ref="C10:H10"/>
    <mergeCell ref="C13:H13"/>
    <mergeCell ref="C14:H14"/>
    <mergeCell ref="C23:E23"/>
    <mergeCell ref="C26:E26"/>
    <mergeCell ref="F31:G31"/>
    <mergeCell ref="F46:G46"/>
    <mergeCell ref="F47:G47"/>
    <mergeCell ref="F48:G48"/>
    <mergeCell ref="F32:G32"/>
    <mergeCell ref="F45:G45"/>
    <mergeCell ref="D6:H6"/>
    <mergeCell ref="D1:H1"/>
    <mergeCell ref="D2:H2"/>
    <mergeCell ref="D3:H3"/>
    <mergeCell ref="D4:H4"/>
    <mergeCell ref="D5:H5"/>
    <mergeCell ref="C108:E108"/>
    <mergeCell ref="C109:E109"/>
    <mergeCell ref="F108:H108"/>
    <mergeCell ref="F109:H109"/>
    <mergeCell ref="C100:H101"/>
    <mergeCell ref="F44:G44"/>
    <mergeCell ref="F39:G39"/>
    <mergeCell ref="F40:G40"/>
    <mergeCell ref="F41:G41"/>
    <mergeCell ref="F42:G42"/>
    <mergeCell ref="F43:G43"/>
  </mergeCells>
  <printOptions horizontalCentered="1"/>
  <pageMargins left="0" right="0" top="0" bottom="0" header="0.11811023622047245" footer="0"/>
  <pageSetup paperSize="9" scale="75" orientation="portrait" verticalDpi="0" r:id="rId1"/>
  <rowBreaks count="1" manualBreakCount="1">
    <brk id="62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16:G17"/>
  <sheetViews>
    <sheetView workbookViewId="0">
      <selection activeCell="J10" sqref="J10"/>
    </sheetView>
  </sheetViews>
  <sheetFormatPr defaultRowHeight="15"/>
  <sheetData>
    <row r="16" spans="7:7">
      <c r="G16">
        <f>6*5</f>
        <v>30</v>
      </c>
    </row>
    <row r="17" spans="7:7">
      <c r="G17">
        <f>30*12.5</f>
        <v>375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S34"/>
  <sheetViews>
    <sheetView topLeftCell="E20" workbookViewId="0">
      <selection activeCell="M37" sqref="M37"/>
    </sheetView>
  </sheetViews>
  <sheetFormatPr defaultRowHeight="15"/>
  <cols>
    <col min="5" max="5" width="14.28515625" bestFit="1" customWidth="1"/>
    <col min="6" max="7" width="13.28515625" bestFit="1" customWidth="1"/>
    <col min="10" max="10" width="15.85546875" customWidth="1"/>
    <col min="11" max="11" width="10.5703125" bestFit="1" customWidth="1"/>
    <col min="12" max="12" width="13.28515625" bestFit="1" customWidth="1"/>
    <col min="13" max="13" width="10.5703125" bestFit="1" customWidth="1"/>
    <col min="14" max="14" width="13.28515625" bestFit="1" customWidth="1"/>
    <col min="15" max="15" width="10.5703125" bestFit="1" customWidth="1"/>
    <col min="16" max="16" width="13.28515625" bestFit="1" customWidth="1"/>
    <col min="17" max="17" width="10.5703125" bestFit="1" customWidth="1"/>
  </cols>
  <sheetData>
    <row r="1" spans="5:19">
      <c r="K1" s="36">
        <v>76</v>
      </c>
      <c r="L1" s="36"/>
      <c r="M1" s="36"/>
      <c r="N1" s="36"/>
      <c r="O1" s="36"/>
      <c r="P1" s="36"/>
      <c r="Q1" s="36"/>
      <c r="R1" s="36"/>
      <c r="S1" s="36"/>
    </row>
    <row r="2" spans="5:19">
      <c r="J2" s="36">
        <v>1500</v>
      </c>
      <c r="K2" s="36"/>
      <c r="L2" s="36">
        <v>1501</v>
      </c>
      <c r="M2" s="36"/>
      <c r="N2" s="36">
        <v>1157</v>
      </c>
      <c r="O2" s="36">
        <v>73.400000000000006</v>
      </c>
      <c r="P2" s="36">
        <v>544.13</v>
      </c>
      <c r="Q2" s="36">
        <v>0.11</v>
      </c>
      <c r="R2" s="36"/>
      <c r="S2" s="36"/>
    </row>
    <row r="3" spans="5:19">
      <c r="J3" s="36">
        <v>544</v>
      </c>
      <c r="K3" s="36"/>
      <c r="L3" s="36">
        <v>1501</v>
      </c>
      <c r="M3" s="36"/>
      <c r="N3" s="36">
        <v>1157</v>
      </c>
      <c r="O3" s="36">
        <v>73.400000000000006</v>
      </c>
      <c r="P3" s="36">
        <v>544.13</v>
      </c>
      <c r="Q3" s="36">
        <v>73.290000000000006</v>
      </c>
      <c r="R3" s="36"/>
      <c r="S3" s="36"/>
    </row>
    <row r="4" spans="5:19">
      <c r="E4" t="s">
        <v>78</v>
      </c>
      <c r="F4" t="s">
        <v>79</v>
      </c>
      <c r="J4" s="36">
        <v>1500</v>
      </c>
      <c r="K4" s="36"/>
      <c r="L4" s="36">
        <v>1158</v>
      </c>
      <c r="M4" s="36"/>
      <c r="N4" s="36">
        <v>1157</v>
      </c>
      <c r="O4" s="36">
        <v>76</v>
      </c>
      <c r="P4" s="36">
        <v>544.13</v>
      </c>
      <c r="Q4" s="36">
        <v>73.400000000000006</v>
      </c>
      <c r="R4" s="36"/>
      <c r="S4" s="36"/>
    </row>
    <row r="5" spans="5:19">
      <c r="E5" s="36">
        <v>2791.96</v>
      </c>
      <c r="F5" s="36">
        <v>9776.64</v>
      </c>
      <c r="J5" s="36">
        <v>544</v>
      </c>
      <c r="K5" s="36"/>
      <c r="L5" s="36">
        <v>1501</v>
      </c>
      <c r="M5" s="36"/>
      <c r="N5" s="36">
        <v>1125</v>
      </c>
      <c r="O5" s="36">
        <v>0.72</v>
      </c>
      <c r="P5" s="36">
        <v>544.13</v>
      </c>
      <c r="Q5" s="36">
        <v>73.400000000000006</v>
      </c>
      <c r="R5" s="36"/>
      <c r="S5" s="36"/>
    </row>
    <row r="6" spans="5:19">
      <c r="E6" s="36">
        <v>4038</v>
      </c>
      <c r="F6" s="36">
        <v>3258.88</v>
      </c>
      <c r="J6" s="36">
        <v>1158</v>
      </c>
      <c r="K6" s="36"/>
      <c r="L6" s="36">
        <v>751</v>
      </c>
      <c r="M6" s="36"/>
      <c r="N6" s="36">
        <v>1158</v>
      </c>
      <c r="O6" s="36"/>
      <c r="P6" s="36">
        <v>1133</v>
      </c>
      <c r="Q6" s="36">
        <v>73.400000000000006</v>
      </c>
      <c r="R6" s="36"/>
      <c r="S6" s="36"/>
    </row>
    <row r="7" spans="5:19">
      <c r="E7" s="36">
        <v>4520</v>
      </c>
      <c r="F7" s="36"/>
      <c r="J7" s="36">
        <v>408</v>
      </c>
      <c r="K7" s="36"/>
      <c r="L7" s="36">
        <v>1501</v>
      </c>
      <c r="M7" s="36"/>
      <c r="N7" s="36">
        <v>750.51</v>
      </c>
      <c r="O7" s="36"/>
      <c r="P7" s="36">
        <v>1133</v>
      </c>
      <c r="Q7" s="36"/>
      <c r="R7" s="36"/>
      <c r="S7" s="36"/>
    </row>
    <row r="8" spans="5:19">
      <c r="E8" s="36">
        <v>4669.3900000000003</v>
      </c>
      <c r="F8" s="36"/>
      <c r="J8" s="36">
        <v>1501</v>
      </c>
      <c r="K8" s="36"/>
      <c r="L8" s="36">
        <v>1501</v>
      </c>
      <c r="M8" s="36"/>
      <c r="N8" s="36">
        <v>1158</v>
      </c>
      <c r="O8" s="36"/>
      <c r="P8" s="36">
        <v>1133</v>
      </c>
      <c r="Q8" s="36"/>
      <c r="R8" s="36"/>
      <c r="S8" s="36"/>
    </row>
    <row r="9" spans="5:19">
      <c r="E9" s="36">
        <v>0.17</v>
      </c>
      <c r="F9" s="36"/>
      <c r="J9" s="36">
        <v>544</v>
      </c>
      <c r="K9" s="36"/>
      <c r="L9" s="36">
        <v>1157</v>
      </c>
      <c r="M9" s="36"/>
      <c r="N9" s="36">
        <v>750.51</v>
      </c>
      <c r="O9" s="36"/>
      <c r="P9" s="36">
        <v>1101</v>
      </c>
      <c r="Q9" s="36"/>
      <c r="R9" s="36"/>
      <c r="S9" s="36"/>
    </row>
    <row r="10" spans="5:19">
      <c r="E10" s="36">
        <v>1411.12</v>
      </c>
      <c r="F10" s="36"/>
      <c r="J10" s="36">
        <v>1500</v>
      </c>
      <c r="K10" s="36"/>
      <c r="L10" s="36">
        <v>1500</v>
      </c>
      <c r="M10" s="36"/>
      <c r="N10" s="36">
        <v>1158</v>
      </c>
      <c r="O10" s="36"/>
      <c r="P10" s="36">
        <v>1120</v>
      </c>
      <c r="Q10" s="36"/>
      <c r="R10" s="36"/>
      <c r="S10" s="36"/>
    </row>
    <row r="11" spans="5:19">
      <c r="E11" s="36">
        <v>4414.74</v>
      </c>
      <c r="F11" s="36">
        <v>3258.88</v>
      </c>
      <c r="J11" s="36">
        <v>136</v>
      </c>
      <c r="K11" s="36"/>
      <c r="L11" s="36">
        <v>1501</v>
      </c>
      <c r="M11" s="36"/>
      <c r="N11" s="36">
        <v>750.51</v>
      </c>
      <c r="O11" s="36"/>
      <c r="P11" s="36">
        <v>1120</v>
      </c>
      <c r="Q11" s="36"/>
      <c r="R11" s="36"/>
      <c r="S11" s="36"/>
    </row>
    <row r="12" spans="5:19">
      <c r="E12" s="36">
        <v>2390.3000000000002</v>
      </c>
      <c r="F12" s="36">
        <v>3258.88</v>
      </c>
      <c r="J12" s="36" t="s">
        <v>77</v>
      </c>
      <c r="K12" s="36">
        <v>76</v>
      </c>
      <c r="L12" s="36"/>
      <c r="M12" s="36"/>
      <c r="N12" s="36">
        <v>1126</v>
      </c>
      <c r="O12" s="36"/>
      <c r="P12" s="36">
        <v>860.12</v>
      </c>
      <c r="Q12" s="36"/>
      <c r="R12" s="36"/>
      <c r="S12" s="36"/>
    </row>
    <row r="13" spans="5:19">
      <c r="E13" s="36">
        <v>3977.1</v>
      </c>
      <c r="F13" s="36">
        <v>3258.88</v>
      </c>
      <c r="J13" s="36">
        <v>1604</v>
      </c>
      <c r="K13" s="36"/>
      <c r="L13" s="36"/>
      <c r="M13" s="36"/>
      <c r="N13" s="36">
        <v>750.51</v>
      </c>
      <c r="O13" s="36"/>
      <c r="P13" s="36">
        <v>259.88</v>
      </c>
      <c r="Q13" s="36"/>
      <c r="R13" s="36"/>
      <c r="S13" s="36"/>
    </row>
    <row r="14" spans="5:19">
      <c r="E14" s="36">
        <v>3977.1</v>
      </c>
      <c r="F14" s="36">
        <v>3258.88</v>
      </c>
      <c r="J14" s="36">
        <v>1501</v>
      </c>
      <c r="K14" s="36"/>
      <c r="L14" s="36"/>
      <c r="M14" s="36"/>
      <c r="N14" s="36"/>
      <c r="O14" s="36"/>
      <c r="P14" s="36">
        <v>1089</v>
      </c>
      <c r="Q14" s="36"/>
      <c r="R14" s="36"/>
      <c r="S14" s="36"/>
    </row>
    <row r="15" spans="5:19">
      <c r="E15" s="36">
        <v>6152.08</v>
      </c>
      <c r="F15" s="36">
        <v>3258.88</v>
      </c>
      <c r="J15" s="36">
        <v>1157</v>
      </c>
      <c r="K15" s="36"/>
      <c r="L15" s="36"/>
      <c r="M15" s="36"/>
      <c r="N15" s="36">
        <v>594</v>
      </c>
      <c r="O15" s="36"/>
      <c r="P15" s="36">
        <v>1158</v>
      </c>
      <c r="Q15" s="36"/>
      <c r="R15" s="36"/>
      <c r="S15" s="36"/>
    </row>
    <row r="16" spans="5:19">
      <c r="E16" s="36">
        <v>7906.12</v>
      </c>
      <c r="F16" s="36">
        <v>3258.88</v>
      </c>
      <c r="J16" s="36">
        <v>1716</v>
      </c>
      <c r="K16" s="36"/>
      <c r="L16" s="36"/>
      <c r="M16" s="36"/>
      <c r="N16" s="36">
        <v>594</v>
      </c>
      <c r="O16" s="36"/>
      <c r="P16" s="36">
        <v>1011.98</v>
      </c>
      <c r="Q16" s="36"/>
      <c r="R16" s="36"/>
      <c r="S16" s="36"/>
    </row>
    <row r="17" spans="5:19">
      <c r="E17" s="36">
        <v>7111</v>
      </c>
      <c r="F17" s="36">
        <v>3258.88</v>
      </c>
      <c r="J17" s="36">
        <v>1501</v>
      </c>
      <c r="K17" s="36"/>
      <c r="L17" s="36"/>
      <c r="M17" s="36"/>
      <c r="N17" s="36">
        <v>594</v>
      </c>
      <c r="O17" s="36"/>
      <c r="P17" s="36">
        <v>146.19999999999999</v>
      </c>
      <c r="Q17" s="36"/>
      <c r="R17" s="36"/>
      <c r="S17" s="36"/>
    </row>
    <row r="18" spans="5:19">
      <c r="E18" s="36">
        <v>76</v>
      </c>
      <c r="F18" s="36"/>
      <c r="J18" s="36">
        <v>832</v>
      </c>
      <c r="K18" s="36"/>
      <c r="L18" s="36"/>
      <c r="M18" s="36"/>
      <c r="N18" s="36">
        <v>563</v>
      </c>
      <c r="O18" s="36"/>
      <c r="P18" s="36">
        <v>1158</v>
      </c>
      <c r="Q18" s="36"/>
      <c r="R18" s="36"/>
      <c r="S18" s="36"/>
    </row>
    <row r="19" spans="5:19">
      <c r="E19" s="36">
        <f>SUM(E5:E18)</f>
        <v>53435.079999999994</v>
      </c>
      <c r="F19" s="36">
        <f>SUM(F5:F18)</f>
        <v>35847.680000000008</v>
      </c>
      <c r="G19" s="37">
        <f>SUM(E19:F19)</f>
        <v>89282.760000000009</v>
      </c>
      <c r="J19" s="36">
        <v>832</v>
      </c>
      <c r="K19" s="36"/>
      <c r="L19" s="36"/>
      <c r="M19" s="36"/>
      <c r="N19" s="36"/>
      <c r="O19" s="36"/>
      <c r="P19" s="36">
        <v>1126</v>
      </c>
      <c r="Q19" s="36"/>
      <c r="R19" s="36"/>
      <c r="S19" s="36"/>
    </row>
    <row r="20" spans="5:19">
      <c r="F20">
        <f>35847.68-35850.62</f>
        <v>-2.9400000000023283</v>
      </c>
      <c r="J20" s="36">
        <v>624</v>
      </c>
      <c r="K20" s="36"/>
      <c r="L20" s="36"/>
      <c r="M20" s="36"/>
      <c r="N20" s="36"/>
      <c r="O20" s="36"/>
      <c r="P20" s="36"/>
      <c r="Q20" s="36"/>
      <c r="R20" s="36"/>
      <c r="S20" s="36"/>
    </row>
    <row r="21" spans="5:19">
      <c r="J21" s="36">
        <v>832</v>
      </c>
      <c r="K21" s="36"/>
      <c r="L21" s="36"/>
      <c r="M21" s="36"/>
      <c r="N21" s="36"/>
      <c r="O21" s="36"/>
      <c r="P21" s="36"/>
      <c r="Q21" s="36"/>
      <c r="R21" s="36"/>
      <c r="S21" s="36"/>
    </row>
    <row r="22" spans="5:19">
      <c r="J22" s="36">
        <v>490</v>
      </c>
      <c r="K22" s="36"/>
      <c r="L22" s="36"/>
      <c r="M22" s="36"/>
      <c r="N22" s="36"/>
      <c r="O22" s="36"/>
      <c r="P22" s="36"/>
      <c r="Q22" s="36"/>
      <c r="R22" s="36"/>
      <c r="S22" s="36"/>
    </row>
    <row r="23" spans="5:19">
      <c r="J23" s="36">
        <v>1501</v>
      </c>
      <c r="K23" s="36"/>
      <c r="L23" s="36"/>
      <c r="M23" s="36"/>
      <c r="N23" s="36"/>
      <c r="O23" s="36"/>
      <c r="P23" s="36"/>
      <c r="Q23" s="36"/>
      <c r="R23" s="36"/>
      <c r="S23" s="36"/>
    </row>
    <row r="24" spans="5:19">
      <c r="J24" s="36">
        <v>1501</v>
      </c>
      <c r="K24" s="36"/>
      <c r="L24" s="36"/>
      <c r="M24" s="36"/>
      <c r="N24" s="36"/>
      <c r="O24" s="36"/>
      <c r="P24" s="36"/>
      <c r="Q24" s="36"/>
      <c r="R24" s="36"/>
      <c r="S24" s="36"/>
    </row>
    <row r="25" spans="5:19">
      <c r="J25" s="36">
        <v>1158</v>
      </c>
      <c r="K25" s="36"/>
      <c r="L25" s="36"/>
      <c r="M25" s="36"/>
      <c r="N25" s="36"/>
      <c r="O25" s="36"/>
      <c r="P25" s="36"/>
      <c r="Q25" s="36"/>
      <c r="R25" s="36"/>
      <c r="S25" s="36"/>
    </row>
    <row r="26" spans="5:19">
      <c r="J26" s="36">
        <v>1500</v>
      </c>
      <c r="K26" s="36"/>
      <c r="L26" s="36"/>
      <c r="M26" s="36"/>
      <c r="N26" s="36"/>
      <c r="O26" s="36"/>
      <c r="P26" s="36"/>
      <c r="Q26" s="36"/>
      <c r="R26" s="36"/>
      <c r="S26" s="36"/>
    </row>
    <row r="27" spans="5:19">
      <c r="E27">
        <v>544.1</v>
      </c>
      <c r="J27" s="36">
        <v>1451</v>
      </c>
      <c r="K27" s="36"/>
      <c r="L27" s="36"/>
      <c r="M27" s="36"/>
      <c r="N27" s="36"/>
      <c r="O27" s="36"/>
      <c r="P27" s="36"/>
      <c r="Q27" s="36"/>
      <c r="R27" s="36"/>
      <c r="S27" s="36"/>
    </row>
    <row r="28" spans="5:19">
      <c r="J28" s="36">
        <f>SUM(J2:J27)</f>
        <v>27535</v>
      </c>
      <c r="K28" s="36">
        <f>76*2</f>
        <v>152</v>
      </c>
      <c r="L28" s="36">
        <f>SUM(L2:L27)</f>
        <v>13572</v>
      </c>
      <c r="M28" s="36">
        <v>152</v>
      </c>
      <c r="N28" s="36">
        <f>SUM(N2:N27)</f>
        <v>14543.04</v>
      </c>
      <c r="O28" s="36">
        <f>SUM(O2:O27)</f>
        <v>223.52</v>
      </c>
      <c r="P28" s="36">
        <f>SUM(P2:P27)</f>
        <v>15725.7</v>
      </c>
      <c r="Q28" s="36"/>
      <c r="R28" s="36"/>
      <c r="S28" s="36"/>
    </row>
    <row r="29" spans="5:19">
      <c r="Q29" s="37">
        <f>SUM(Q2:Q28)</f>
        <v>293.60000000000002</v>
      </c>
    </row>
    <row r="30" spans="5:19">
      <c r="G30">
        <f>53435.08+35847.68</f>
        <v>89282.760000000009</v>
      </c>
    </row>
    <row r="31" spans="5:19">
      <c r="G31" s="73">
        <v>89285.7</v>
      </c>
      <c r="H31" s="73"/>
    </row>
    <row r="33" spans="7:13">
      <c r="G33">
        <f>89282.76-89285.7</f>
        <v>-2.9400000000023283</v>
      </c>
    </row>
    <row r="34" spans="7:13">
      <c r="K34">
        <f>27535+13572+14543.04+15725.7</f>
        <v>71375.740000000005</v>
      </c>
      <c r="M34">
        <f>152+152+223.52</f>
        <v>527.52</v>
      </c>
    </row>
  </sheetData>
  <mergeCells count="1">
    <mergeCell ref="G31:H3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Plan2</vt:lpstr>
      <vt:lpstr>Planilha1</vt:lpstr>
      <vt:lpstr>Plan3</vt:lpstr>
      <vt:lpstr>Plan2!Area_de_impressao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Financas</dc:creator>
  <cp:lastModifiedBy>FINANCAS</cp:lastModifiedBy>
  <cp:lastPrinted>2019-06-13T20:24:33Z</cp:lastPrinted>
  <dcterms:created xsi:type="dcterms:W3CDTF">2016-06-01T16:22:09Z</dcterms:created>
  <dcterms:modified xsi:type="dcterms:W3CDTF">2020-07-31T13:15:18Z</dcterms:modified>
</cp:coreProperties>
</file>